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375" activeTab="0"/>
  </bookViews>
  <sheets>
    <sheet name="ITIN 14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<sst xmlns="http://schemas.openxmlformats.org/spreadsheetml/2006/main" count="49" uniqueCount="41">
  <si>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FOLHA DE PAGTO</t>
  </si>
  <si>
    <t>OUTROS BENEFICIOS</t>
  </si>
  <si>
    <t>TOTAL MÊS</t>
  </si>
  <si>
    <t>TOTAL ANO</t>
  </si>
  <si>
    <t>TAXA DE INSP. OFICINA</t>
  </si>
  <si>
    <t>SEGURO OBRIGATORIO</t>
  </si>
  <si>
    <t>EXPEDIÇÃO DE DOCUMENTO</t>
  </si>
  <si>
    <t>TIPO DE VEICULO</t>
  </si>
  <si>
    <t>Km PERCORRIDO</t>
  </si>
  <si>
    <t>DIA</t>
  </si>
  <si>
    <t>MÊS</t>
  </si>
  <si>
    <t>ANO</t>
  </si>
  <si>
    <t>CONSUMO Km/L</t>
  </si>
  <si>
    <t>PREÇO DO COMBUSTIVEL</t>
  </si>
  <si>
    <t>TOTAL CONSUMO (LITROS)</t>
  </si>
  <si>
    <t>TOTAL CONSUMO (EM REAIS)</t>
  </si>
  <si>
    <t xml:space="preserve">DIA </t>
  </si>
  <si>
    <t>TOTAL</t>
  </si>
  <si>
    <t>CUSTO DO Km RODADO</t>
  </si>
  <si>
    <t>CUSTO MENSAL CONTRATO</t>
  </si>
  <si>
    <t>NUMERO DE ALUNOS</t>
  </si>
  <si>
    <t>TARDE</t>
  </si>
  <si>
    <t>NOITE</t>
  </si>
  <si>
    <t>MEDIA DIAS LETIVOS</t>
  </si>
  <si>
    <t>CAPACIDADE DO VEICULO</t>
  </si>
  <si>
    <t>Km PAVIMENTADO</t>
  </si>
  <si>
    <t>Km S/PAVIMENTAÇÃO</t>
  </si>
  <si>
    <t>%</t>
  </si>
  <si>
    <t>MAO DE OBRA</t>
  </si>
  <si>
    <t>VALORES</t>
  </si>
  <si>
    <t>FGTS</t>
  </si>
  <si>
    <t>PROFISSIONAL CONTABIL</t>
  </si>
  <si>
    <t>MANHÃ</t>
  </si>
  <si>
    <t>PEÇAS (S/COMBUSTIVEL)</t>
  </si>
  <si>
    <t>LUCRO</t>
  </si>
  <si>
    <t>DEPRECIAÇÃO</t>
  </si>
  <si>
    <t>TRIBUTO SIMPLES</t>
  </si>
  <si>
    <t>DESPESAS ADIMINISTRATIVAS</t>
  </si>
  <si>
    <t>MICRO-ÔNIBUS - MÍNIMO 25 LUGARES</t>
  </si>
  <si>
    <t>CUSTO DO KM PARA FINS DE LICITAÇÃO</t>
  </si>
  <si>
    <t>ITINERÁRIO 14  RETIFICADA - 3º DISTRITO (PARA 2011)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</si>
</sst>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&quot;R$&quot;\ #,##0.00"/>
    <numFmt numFmtId="174" formatCode="0.000%"/>
    <numFmt numFmtId="175" formatCode="0.0000%"/>
    <numFmt numFmtId="176" formatCode="0.0%"/>
    <numFmt numFmtId="177" formatCode="0.000000"/>
    <numFmt numFmtId="178" formatCode="0.00000"/>
    <numFmt numFmtId="179" formatCode="0.0000"/>
    <numFmt numFmtId="180" formatCode="0.000"/>
    <numFmt numFmtId="181" formatCode="0.0"/>
  </numFmts>
  <fonts count="39">
    <font>
      <sz val="10"/>
      <name val="Arial"/>
      <family val="0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47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/>
    </xf>
    <xf numFmtId="176" fontId="0" fillId="0" borderId="10" xfId="47" applyNumberFormat="1" applyFont="1" applyBorder="1" applyAlignment="1">
      <alignment horizontal="center"/>
    </xf>
    <xf numFmtId="9" fontId="0" fillId="0" borderId="10" xfId="47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44" fontId="4" fillId="0" borderId="10" xfId="47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80" fontId="0" fillId="0" borderId="10" xfId="0" applyNumberFormat="1" applyBorder="1" applyAlignment="1">
      <alignment horizontal="center"/>
    </xf>
    <xf numFmtId="44" fontId="4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44" fontId="0" fillId="0" borderId="10" xfId="47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15" xfId="47" applyFont="1" applyBorder="1" applyAlignment="1">
      <alignment horizontal="center"/>
    </xf>
    <xf numFmtId="44" fontId="0" fillId="0" borderId="0" xfId="47" applyFont="1" applyBorder="1" applyAlignment="1">
      <alignment horizontal="center"/>
    </xf>
    <xf numFmtId="44" fontId="4" fillId="0" borderId="10" xfId="47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2.140625" style="0" bestFit="1" customWidth="1"/>
    <col min="6" max="6" width="13.28125" style="0" bestFit="1" customWidth="1"/>
  </cols>
  <sheetData>
    <row r="1" spans="1:8" ht="15">
      <c r="A1" s="29" t="s">
        <v>40</v>
      </c>
      <c r="B1" s="29"/>
      <c r="C1" s="29"/>
      <c r="D1" s="29"/>
      <c r="E1" s="29"/>
      <c r="F1" s="29"/>
      <c r="G1" s="29"/>
      <c r="H1" s="29"/>
    </row>
    <row r="2" spans="1:8" ht="15">
      <c r="A2" s="29"/>
      <c r="B2" s="29"/>
      <c r="C2" s="29"/>
      <c r="D2" s="29"/>
      <c r="E2" s="29"/>
      <c r="F2" s="29"/>
      <c r="G2" s="29"/>
      <c r="H2" s="29"/>
    </row>
    <row r="3" spans="1:7" ht="12.75">
      <c r="A3" s="30" t="s">
        <v>0</v>
      </c>
      <c r="B3" s="30"/>
      <c r="C3" s="30"/>
      <c r="D3" s="1" t="s">
        <v>27</v>
      </c>
      <c r="E3" s="23" t="s">
        <v>29</v>
      </c>
      <c r="F3" s="24"/>
      <c r="G3" s="24"/>
    </row>
    <row r="4" spans="1:7" ht="12.75">
      <c r="A4" s="24" t="s">
        <v>28</v>
      </c>
      <c r="B4" s="24"/>
      <c r="C4" s="24"/>
      <c r="D4" s="2"/>
      <c r="E4" s="21">
        <v>835</v>
      </c>
      <c r="F4" s="21"/>
      <c r="G4" s="21"/>
    </row>
    <row r="5" spans="1:7" ht="12.75">
      <c r="A5" s="23" t="s">
        <v>30</v>
      </c>
      <c r="B5" s="24"/>
      <c r="C5" s="24"/>
      <c r="D5" s="5">
        <v>0.08</v>
      </c>
      <c r="E5" s="21">
        <f>E4*D5</f>
        <v>66.8</v>
      </c>
      <c r="F5" s="21"/>
      <c r="G5" s="21"/>
    </row>
    <row r="6" spans="1:7" ht="12.75">
      <c r="A6" s="24" t="s">
        <v>1</v>
      </c>
      <c r="B6" s="24"/>
      <c r="C6" s="24"/>
      <c r="D6" s="5">
        <v>0.22</v>
      </c>
      <c r="E6" s="28">
        <f>E4*D6</f>
        <v>183.7</v>
      </c>
      <c r="F6" s="24"/>
      <c r="G6" s="24"/>
    </row>
    <row r="7" spans="1:7" ht="12.75">
      <c r="A7" s="24" t="s">
        <v>2</v>
      </c>
      <c r="B7" s="24"/>
      <c r="C7" s="24"/>
      <c r="D7" s="2"/>
      <c r="E7" s="28">
        <f>SUM(E4:G6)</f>
        <v>1085.5</v>
      </c>
      <c r="F7" s="24"/>
      <c r="G7" s="24"/>
    </row>
    <row r="8" spans="1:7" ht="12.75">
      <c r="A8" s="30" t="s">
        <v>3</v>
      </c>
      <c r="B8" s="30"/>
      <c r="C8" s="30"/>
      <c r="D8" s="10"/>
      <c r="E8" s="31">
        <f>12*E7</f>
        <v>13026</v>
      </c>
      <c r="F8" s="30"/>
      <c r="G8" s="30"/>
    </row>
    <row r="9" spans="1:8" ht="12.75">
      <c r="A9" s="20"/>
      <c r="B9" s="20"/>
      <c r="C9" s="20"/>
      <c r="D9" s="20"/>
      <c r="E9" s="20"/>
      <c r="F9" s="20"/>
      <c r="G9" s="20"/>
      <c r="H9" s="20"/>
    </row>
    <row r="10" spans="1:8" ht="12.75">
      <c r="A10" s="20"/>
      <c r="B10" s="20"/>
      <c r="C10" s="20"/>
      <c r="D10" s="20"/>
      <c r="E10" s="20"/>
      <c r="F10" s="20"/>
      <c r="G10" s="20"/>
      <c r="H10" s="20"/>
    </row>
    <row r="11" spans="1:7" ht="12.75">
      <c r="A11" s="30" t="s">
        <v>37</v>
      </c>
      <c r="B11" s="30"/>
      <c r="C11" s="30"/>
      <c r="D11" s="2"/>
      <c r="E11" s="23" t="s">
        <v>29</v>
      </c>
      <c r="F11" s="24"/>
      <c r="G11" s="24"/>
    </row>
    <row r="12" spans="1:7" ht="12.75">
      <c r="A12" s="23" t="s">
        <v>31</v>
      </c>
      <c r="B12" s="24"/>
      <c r="C12" s="24"/>
      <c r="D12" s="2"/>
      <c r="E12" s="21">
        <v>1350</v>
      </c>
      <c r="F12" s="21"/>
      <c r="G12" s="21"/>
    </row>
    <row r="13" spans="1:7" ht="12.75">
      <c r="A13" s="24" t="s">
        <v>4</v>
      </c>
      <c r="B13" s="24"/>
      <c r="C13" s="24"/>
      <c r="D13" s="2"/>
      <c r="E13" s="21">
        <v>270</v>
      </c>
      <c r="F13" s="21"/>
      <c r="G13" s="21"/>
    </row>
    <row r="14" spans="1:7" ht="12.75">
      <c r="A14" s="24" t="s">
        <v>5</v>
      </c>
      <c r="B14" s="24"/>
      <c r="C14" s="24"/>
      <c r="D14" s="2"/>
      <c r="E14" s="21">
        <v>378.82</v>
      </c>
      <c r="F14" s="21"/>
      <c r="G14" s="21"/>
    </row>
    <row r="15" spans="1:7" ht="12.75">
      <c r="A15" s="24" t="s">
        <v>6</v>
      </c>
      <c r="B15" s="24"/>
      <c r="C15" s="24"/>
      <c r="D15" s="2"/>
      <c r="E15" s="21">
        <v>36.85</v>
      </c>
      <c r="F15" s="21"/>
      <c r="G15" s="21"/>
    </row>
    <row r="16" spans="1:7" ht="12.75">
      <c r="A16" s="30" t="s">
        <v>3</v>
      </c>
      <c r="B16" s="30"/>
      <c r="C16" s="30"/>
      <c r="D16" s="10"/>
      <c r="E16" s="41">
        <f>E15+E14+E13+E12</f>
        <v>2035.67</v>
      </c>
      <c r="F16" s="41"/>
      <c r="G16" s="41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4" t="s">
        <v>7</v>
      </c>
      <c r="B18" s="24"/>
      <c r="C18" s="24"/>
      <c r="D18" s="12" t="s">
        <v>38</v>
      </c>
      <c r="E18" s="13"/>
      <c r="F18" s="14"/>
      <c r="G18" s="17"/>
      <c r="H18" s="20"/>
    </row>
    <row r="19" spans="1:8" ht="12.75">
      <c r="A19" s="32" t="s">
        <v>8</v>
      </c>
      <c r="B19" s="33"/>
      <c r="C19" s="34"/>
      <c r="D19" s="1" t="s">
        <v>9</v>
      </c>
      <c r="E19" s="1" t="s">
        <v>10</v>
      </c>
      <c r="F19" s="1" t="s">
        <v>11</v>
      </c>
      <c r="G19" s="17"/>
      <c r="H19" s="18"/>
    </row>
    <row r="20" spans="1:8" ht="12.75">
      <c r="A20" s="35"/>
      <c r="B20" s="36"/>
      <c r="C20" s="37"/>
      <c r="D20" s="1">
        <v>97.5</v>
      </c>
      <c r="E20" s="1">
        <f>D20*D50</f>
        <v>1950</v>
      </c>
      <c r="F20" s="1">
        <f>12*E20</f>
        <v>23400</v>
      </c>
      <c r="G20" s="17"/>
      <c r="H20" s="18"/>
    </row>
    <row r="21" spans="1:8" ht="12.75">
      <c r="A21" s="38"/>
      <c r="B21" s="38"/>
      <c r="C21" s="38"/>
      <c r="D21" s="38"/>
      <c r="E21" s="38"/>
      <c r="F21" s="38"/>
      <c r="G21" s="38"/>
      <c r="H21" s="38"/>
    </row>
    <row r="22" spans="1:8" ht="12.75">
      <c r="A22" s="24" t="s">
        <v>12</v>
      </c>
      <c r="B22" s="24"/>
      <c r="C22" s="24"/>
      <c r="D22" s="9">
        <v>3.5</v>
      </c>
      <c r="E22" s="17"/>
      <c r="F22" s="20"/>
      <c r="G22" s="20"/>
      <c r="H22" s="20"/>
    </row>
    <row r="23" spans="1:8" ht="12.75">
      <c r="A23" s="24" t="s">
        <v>13</v>
      </c>
      <c r="B23" s="24"/>
      <c r="C23" s="24"/>
      <c r="D23" s="3">
        <v>2.1</v>
      </c>
      <c r="E23" s="39"/>
      <c r="F23" s="40"/>
      <c r="G23" s="40"/>
      <c r="H23" s="40"/>
    </row>
    <row r="24" spans="1:8" ht="12.75">
      <c r="A24" s="20"/>
      <c r="B24" s="20"/>
      <c r="C24" s="20"/>
      <c r="D24" s="20"/>
      <c r="E24" s="20"/>
      <c r="F24" s="20"/>
      <c r="G24" s="20"/>
      <c r="H24" s="20"/>
    </row>
    <row r="25" spans="1:8" ht="12.75">
      <c r="A25" s="30" t="s">
        <v>14</v>
      </c>
      <c r="B25" s="30"/>
      <c r="C25" s="30"/>
      <c r="D25" s="1" t="s">
        <v>9</v>
      </c>
      <c r="E25" s="1" t="s">
        <v>10</v>
      </c>
      <c r="F25" s="1" t="s">
        <v>11</v>
      </c>
      <c r="G25" s="17"/>
      <c r="H25" s="18"/>
    </row>
    <row r="26" spans="1:8" ht="12.75">
      <c r="A26" s="18"/>
      <c r="B26" s="18"/>
      <c r="C26" s="18"/>
      <c r="D26" s="15">
        <f>D20/D22</f>
        <v>27.857142857142858</v>
      </c>
      <c r="E26" s="15">
        <f>D26*D50</f>
        <v>557.1428571428571</v>
      </c>
      <c r="F26" s="15">
        <f>E26*12</f>
        <v>6685.714285714285</v>
      </c>
      <c r="G26" s="17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30" t="s">
        <v>15</v>
      </c>
      <c r="B28" s="30"/>
      <c r="C28" s="30"/>
      <c r="D28" s="1" t="s">
        <v>16</v>
      </c>
      <c r="E28" s="1" t="s">
        <v>10</v>
      </c>
      <c r="F28" s="1" t="s">
        <v>11</v>
      </c>
      <c r="G28" s="17"/>
      <c r="H28" s="18"/>
    </row>
    <row r="29" spans="1:8" ht="12.75">
      <c r="A29" s="18"/>
      <c r="B29" s="18"/>
      <c r="C29" s="18"/>
      <c r="D29" s="6">
        <f>D26*D23</f>
        <v>58.5</v>
      </c>
      <c r="E29" s="6">
        <f>D29*D50</f>
        <v>1170</v>
      </c>
      <c r="F29" s="6">
        <f>E29*12</f>
        <v>14040</v>
      </c>
      <c r="G29" s="17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23" t="s">
        <v>33</v>
      </c>
      <c r="B32" s="24"/>
      <c r="C32" s="24"/>
      <c r="D32" s="5">
        <v>0.4</v>
      </c>
      <c r="E32" s="22">
        <f>F29*D32</f>
        <v>5616</v>
      </c>
      <c r="F32" s="22"/>
      <c r="G32" s="17"/>
      <c r="H32" s="18"/>
    </row>
    <row r="33" spans="1:8" ht="12.75">
      <c r="A33" s="25"/>
      <c r="B33" s="26"/>
      <c r="C33" s="26"/>
      <c r="D33" s="26"/>
      <c r="E33" s="26"/>
      <c r="F33" s="27"/>
      <c r="G33" s="17"/>
      <c r="H33" s="18"/>
    </row>
    <row r="34" spans="1:8" ht="12.75">
      <c r="A34" s="23" t="s">
        <v>34</v>
      </c>
      <c r="B34" s="24"/>
      <c r="C34" s="24"/>
      <c r="D34" s="7">
        <v>0.225</v>
      </c>
      <c r="E34" s="21">
        <f>(E32+F29+E16+E8)*D34</f>
        <v>7811.47575</v>
      </c>
      <c r="F34" s="21">
        <f>(F32+H29+G16+G8)*0.225</f>
        <v>0</v>
      </c>
      <c r="G34" s="17"/>
      <c r="H34" s="18"/>
    </row>
    <row r="35" spans="1:8" ht="12.75">
      <c r="A35" s="25"/>
      <c r="B35" s="26"/>
      <c r="C35" s="26"/>
      <c r="D35" s="26"/>
      <c r="E35" s="26"/>
      <c r="F35" s="27"/>
      <c r="G35" s="17"/>
      <c r="H35" s="18"/>
    </row>
    <row r="36" spans="1:8" ht="12.75">
      <c r="A36" s="23" t="s">
        <v>35</v>
      </c>
      <c r="B36" s="24"/>
      <c r="C36" s="24"/>
      <c r="D36" s="7">
        <v>0.025</v>
      </c>
      <c r="E36" s="21">
        <f>(E34+E32+F29+E16+E8)*D36</f>
        <v>1063.22864375</v>
      </c>
      <c r="F36" s="21">
        <f>(F34+F32+H29+G16+G8)*0.0286</f>
        <v>0</v>
      </c>
      <c r="G36" s="17"/>
      <c r="H36" s="18"/>
    </row>
    <row r="37" spans="1:8" ht="12.75">
      <c r="A37" s="25"/>
      <c r="B37" s="26"/>
      <c r="C37" s="26"/>
      <c r="D37" s="26"/>
      <c r="E37" s="26"/>
      <c r="F37" s="27"/>
      <c r="G37" s="17"/>
      <c r="H37" s="18"/>
    </row>
    <row r="38" spans="1:8" ht="12.75">
      <c r="A38" s="23" t="s">
        <v>36</v>
      </c>
      <c r="B38" s="24"/>
      <c r="C38" s="24"/>
      <c r="D38" s="8">
        <v>0.06</v>
      </c>
      <c r="E38" s="21">
        <f>(E36+E34+E32+F29+E16+E8)*D38</f>
        <v>2615.5424636249995</v>
      </c>
      <c r="F38" s="21">
        <f>(F36+F34+F32+H29+G16+G8)*0.06</f>
        <v>0</v>
      </c>
      <c r="G38" s="17"/>
      <c r="H38" s="18"/>
    </row>
    <row r="39" spans="1:8" ht="12.75">
      <c r="A39" s="25"/>
      <c r="B39" s="26"/>
      <c r="C39" s="26"/>
      <c r="D39" s="26"/>
      <c r="E39" s="26"/>
      <c r="F39" s="27"/>
      <c r="G39" s="17"/>
      <c r="H39" s="18"/>
    </row>
    <row r="40" spans="1:8" ht="12.75">
      <c r="A40" s="24" t="s">
        <v>17</v>
      </c>
      <c r="B40" s="24"/>
      <c r="C40" s="24"/>
      <c r="D40" s="4"/>
      <c r="E40" s="22">
        <f>(E38+E36+E34+E32+F29+E16+E8)</f>
        <v>46207.916857375</v>
      </c>
      <c r="F40" s="22">
        <f>(F38+F36+F34+F32+H29+G16+G8)</f>
        <v>0</v>
      </c>
      <c r="G40" s="17"/>
      <c r="H40" s="18"/>
    </row>
    <row r="41" spans="1:8" ht="12.75">
      <c r="A41" s="25"/>
      <c r="B41" s="26"/>
      <c r="C41" s="26"/>
      <c r="D41" s="26"/>
      <c r="E41" s="26"/>
      <c r="F41" s="27"/>
      <c r="G41" s="17"/>
      <c r="H41" s="18"/>
    </row>
    <row r="42" spans="1:8" ht="12.75">
      <c r="A42" s="30" t="s">
        <v>18</v>
      </c>
      <c r="B42" s="30"/>
      <c r="C42" s="30"/>
      <c r="D42" s="11"/>
      <c r="E42" s="41">
        <f>E40/F20</f>
        <v>1.9746973015972222</v>
      </c>
      <c r="F42" s="41"/>
      <c r="G42" s="17"/>
      <c r="H42" s="18"/>
    </row>
    <row r="43" spans="1:8" ht="12.75">
      <c r="A43" s="25"/>
      <c r="B43" s="26"/>
      <c r="C43" s="26"/>
      <c r="D43" s="26"/>
      <c r="E43" s="26"/>
      <c r="F43" s="27"/>
      <c r="G43" s="17"/>
      <c r="H43" s="18"/>
    </row>
    <row r="44" spans="1:8" ht="12.75">
      <c r="A44" s="24" t="s">
        <v>19</v>
      </c>
      <c r="B44" s="24"/>
      <c r="C44" s="24"/>
      <c r="D44" s="3"/>
      <c r="E44" s="21">
        <f>E40/12</f>
        <v>3850.6597381145834</v>
      </c>
      <c r="F44" s="21"/>
      <c r="G44" s="17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7" ht="12.75">
      <c r="A47" s="42" t="s">
        <v>20</v>
      </c>
      <c r="B47" s="42"/>
      <c r="C47" s="42"/>
      <c r="D47" s="1" t="s">
        <v>32</v>
      </c>
      <c r="E47" s="1" t="s">
        <v>21</v>
      </c>
      <c r="F47" s="1" t="s">
        <v>22</v>
      </c>
      <c r="G47" s="1" t="s">
        <v>17</v>
      </c>
    </row>
    <row r="48" spans="1:7" ht="12.75">
      <c r="A48" s="42"/>
      <c r="B48" s="42"/>
      <c r="C48" s="42"/>
      <c r="D48" s="1">
        <v>21</v>
      </c>
      <c r="E48" s="1">
        <v>0</v>
      </c>
      <c r="F48" s="1">
        <v>0</v>
      </c>
      <c r="G48" s="1">
        <f>D48+E48+F48</f>
        <v>21</v>
      </c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9" t="s">
        <v>23</v>
      </c>
      <c r="B50" s="19"/>
      <c r="C50" s="19"/>
      <c r="D50" s="1">
        <v>20</v>
      </c>
      <c r="E50" s="17"/>
      <c r="F50" s="18"/>
      <c r="G50" s="18"/>
      <c r="H50" s="18"/>
    </row>
    <row r="51" spans="1:8" ht="12.75">
      <c r="A51" s="19" t="s">
        <v>24</v>
      </c>
      <c r="B51" s="19"/>
      <c r="C51" s="19"/>
      <c r="D51" s="1">
        <v>25</v>
      </c>
      <c r="E51" s="17"/>
      <c r="F51" s="18"/>
      <c r="G51" s="18"/>
      <c r="H51" s="18"/>
    </row>
    <row r="52" spans="1:8" ht="12.75">
      <c r="A52" s="19" t="s">
        <v>25</v>
      </c>
      <c r="B52" s="19"/>
      <c r="C52" s="19"/>
      <c r="D52" s="1">
        <v>24</v>
      </c>
      <c r="E52" s="17"/>
      <c r="F52" s="18"/>
      <c r="G52" s="18"/>
      <c r="H52" s="18"/>
    </row>
    <row r="53" spans="1:8" ht="12.75">
      <c r="A53" s="19" t="s">
        <v>26</v>
      </c>
      <c r="B53" s="19"/>
      <c r="C53" s="19"/>
      <c r="D53" s="1">
        <v>73.5</v>
      </c>
      <c r="E53" s="17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30" t="s">
        <v>39</v>
      </c>
      <c r="B55" s="30"/>
      <c r="C55" s="30"/>
      <c r="D55" s="30"/>
      <c r="E55" s="16">
        <f>E42</f>
        <v>1.9746973015972222</v>
      </c>
      <c r="F55" s="17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05">
    <mergeCell ref="A54:H54"/>
    <mergeCell ref="A56:H56"/>
    <mergeCell ref="A55:D55"/>
    <mergeCell ref="A51:C51"/>
    <mergeCell ref="E51:H51"/>
    <mergeCell ref="A52:C52"/>
    <mergeCell ref="E52:H52"/>
    <mergeCell ref="A53:C53"/>
    <mergeCell ref="E53:H53"/>
    <mergeCell ref="F55:H55"/>
    <mergeCell ref="A45:H45"/>
    <mergeCell ref="A46:H46"/>
    <mergeCell ref="A47:C48"/>
    <mergeCell ref="A49:H49"/>
    <mergeCell ref="A50:C50"/>
    <mergeCell ref="E50:H50"/>
    <mergeCell ref="A42:C42"/>
    <mergeCell ref="E42:F42"/>
    <mergeCell ref="G42:H42"/>
    <mergeCell ref="A43:F43"/>
    <mergeCell ref="G43:H43"/>
    <mergeCell ref="A44:C44"/>
    <mergeCell ref="E44:F44"/>
    <mergeCell ref="G44:H44"/>
    <mergeCell ref="A40:C40"/>
    <mergeCell ref="E40:F40"/>
    <mergeCell ref="G40:H40"/>
    <mergeCell ref="A41:C41"/>
    <mergeCell ref="D41:F41"/>
    <mergeCell ref="G41:H41"/>
    <mergeCell ref="A38:C38"/>
    <mergeCell ref="E38:F38"/>
    <mergeCell ref="G38:H38"/>
    <mergeCell ref="A39:C39"/>
    <mergeCell ref="D39:F39"/>
    <mergeCell ref="G39:H39"/>
    <mergeCell ref="A36:C36"/>
    <mergeCell ref="E36:F36"/>
    <mergeCell ref="G36:H36"/>
    <mergeCell ref="A37:C37"/>
    <mergeCell ref="D37:F37"/>
    <mergeCell ref="G37:H37"/>
    <mergeCell ref="A34:C34"/>
    <mergeCell ref="E34:F34"/>
    <mergeCell ref="G34:H34"/>
    <mergeCell ref="A35:C35"/>
    <mergeCell ref="D35:F35"/>
    <mergeCell ref="G35:H35"/>
    <mergeCell ref="A31:H31"/>
    <mergeCell ref="A32:C32"/>
    <mergeCell ref="E32:F32"/>
    <mergeCell ref="G32:H32"/>
    <mergeCell ref="A33:C33"/>
    <mergeCell ref="D33:F33"/>
    <mergeCell ref="G33:H33"/>
    <mergeCell ref="A27:H27"/>
    <mergeCell ref="A28:C28"/>
    <mergeCell ref="G28:H28"/>
    <mergeCell ref="A29:C29"/>
    <mergeCell ref="G29:H29"/>
    <mergeCell ref="A30:H30"/>
    <mergeCell ref="A23:C23"/>
    <mergeCell ref="E23:H23"/>
    <mergeCell ref="A24:H24"/>
    <mergeCell ref="A25:C25"/>
    <mergeCell ref="G25:H25"/>
    <mergeCell ref="A26:C26"/>
    <mergeCell ref="G26:H26"/>
    <mergeCell ref="A19:C20"/>
    <mergeCell ref="G19:H19"/>
    <mergeCell ref="G20:H20"/>
    <mergeCell ref="A21:H21"/>
    <mergeCell ref="A22:C22"/>
    <mergeCell ref="E22:H22"/>
    <mergeCell ref="A15:C15"/>
    <mergeCell ref="E15:G15"/>
    <mergeCell ref="A16:C16"/>
    <mergeCell ref="E16:G16"/>
    <mergeCell ref="A17:H17"/>
    <mergeCell ref="A18:C18"/>
    <mergeCell ref="G18:H18"/>
    <mergeCell ref="A12:C12"/>
    <mergeCell ref="E12:G12"/>
    <mergeCell ref="A13:C13"/>
    <mergeCell ref="E13:G13"/>
    <mergeCell ref="A14:C14"/>
    <mergeCell ref="E14:G14"/>
    <mergeCell ref="A8:C8"/>
    <mergeCell ref="E8:G8"/>
    <mergeCell ref="A9:H9"/>
    <mergeCell ref="A10:H10"/>
    <mergeCell ref="A11:C11"/>
    <mergeCell ref="E11:G11"/>
    <mergeCell ref="A5:C5"/>
    <mergeCell ref="E5:G5"/>
    <mergeCell ref="A6:C6"/>
    <mergeCell ref="E6:G6"/>
    <mergeCell ref="A7:C7"/>
    <mergeCell ref="E7:G7"/>
    <mergeCell ref="A1:H1"/>
    <mergeCell ref="A2:H2"/>
    <mergeCell ref="A3:C3"/>
    <mergeCell ref="E3:G3"/>
    <mergeCell ref="A4:C4"/>
    <mergeCell ref="E4:G4"/>
  </mergeCells>
  <printOptions gridLines="1"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2011-01-13T12:18:15Z</cp:lastPrinted>
  <dcterms:created xsi:type="dcterms:W3CDTF">2009-07-03T11:19:49Z</dcterms:created>
  <dcterms:modified xsi:type="dcterms:W3CDTF">2011-01-19T15:29:43Z</dcterms:modified>
  <cp:category/>
  <cp:version/>
  <cp:contentType/>
  <cp:contentStatus/>
</cp:coreProperties>
</file>